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3c5f2897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5fbf761a382445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—&quot;"/>
    <x:numFmt numFmtId="201" formatCode="0"/>
  </x:numFmts>
  <x:fonts count="6">
    <x:font>
      <x:sz val="11"/>
      <x:name val="Carlito"/>
    </x:font>
    <x:font>
      <x:sz val="10"/>
      <x:color rgb="FF202C35"/>
      <x:name val="Arial"/>
    </x:font>
    <x:font>
      <x:b/>
      <x:sz val="14"/>
      <x:color rgb="FF203C4B"/>
      <x:name val="Arial"/>
    </x:font>
    <x:font>
      <x:i/>
      <x:sz val="10"/>
      <x:color rgb="FF53606A"/>
      <x:name val="Arial"/>
    </x:font>
    <x:font>
      <x:b/>
      <x:sz val="10"/>
      <x:color rgb="FFFFFFFF"/>
      <x:name val="Arial"/>
    </x:font>
    <x:font>
      <x:sz val="10"/>
      <x:color rgb="FF1858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754"/>
      </x:patternFill>
    </x:fill>
    <x:fill>
      <x:patternFill patternType="solid">
        <x:fgColor rgb="FFEDF3F4"/>
      </x:patternFill>
    </x:fill>
    <x:fill>
      <x:patternFill patternType="solid">
        <x:fgColor rgb="FFFFF3D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4" fillId="2" borderId="0" xfId="0" applyNumberFormat="1" applyFont="1" applyFill="1" applyBorder="1"/>
    <x:xf numFmtId="200" fontId="4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3"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a85ede0f44b11" /><Relationship Type="http://schemas.openxmlformats.org/officeDocument/2006/relationships/theme" Target="/xl/theme/theme1.xml" Id="Rf6c6d5db814c4101" /><Relationship Type="http://schemas.openxmlformats.org/officeDocument/2006/relationships/sharedStrings" Target="/xl/sharedStrings.xml" Id="R03cd391958ab4dda" /><Relationship Type="http://schemas.openxmlformats.org/officeDocument/2006/relationships/worksheet" Target="/xl/worksheets/sheet1.xml" Id="R5fbf761a382445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7" hidden="0" customWidth="1"/>
    <x:col min="3" max="3" width="19" hidden="0" customWidth="1"/>
    <x:col min="4" max="4" width="15" hidden="0" customWidth="1"/>
    <x:col min="5" max="5" width="46" hidden="0" customWidth="1"/>
  </x:cols>
  <x:sheetData>
    <x:row r="2" ht="24" customHeight="1">
      <x:c r="B2" s="2" t="str">
        <x:v>Экономика первой товарной партии</x:v>
      </x:c>
      <x:c r="C2" s="1"/>
      <x:c r="D2" s="1"/>
      <x:c r="E2" s="1"/>
    </x:row>
    <x:row r="3" ht="24" customHeight="1">
      <x:c r="B3" s="1"/>
      <x:c r="C3" s="1"/>
      <x:c r="D3" s="1"/>
      <x:c r="E3" s="1"/>
    </x:row>
    <x:row r="4" ht="24" customHeight="1">
      <x:c r="B4" s="3" t="str">
        <x:v>Учебные данные. Синие ячейки замените своими.</x:v>
      </x:c>
      <x:c r="C4" s="1"/>
      <x:c r="D4" s="1"/>
      <x:c r="E4" s="1"/>
    </x:row>
    <x:row r="5" ht="24" customHeight="1">
      <x:c r="B5" s="1"/>
      <x:c r="C5" s="1"/>
      <x:c r="D5" s="1"/>
      <x:c r="E5" s="1"/>
    </x:row>
    <x:row r="6" ht="28" customHeight="1">
      <x:c r="B6" s="7" t="str">
        <x:v>Результат</x:v>
      </x:c>
      <x:c r="C6" s="7" t="str">
        <x:v>Значение</x:v>
      </x:c>
      <x:c r="D6" s="7" t="str">
        <x:v>Единица</x:v>
      </x:c>
      <x:c r="E6" s="7" t="str">
        <x:v>Что означает</x:v>
      </x:c>
    </x:row>
    <x:row r="7" ht="24" customHeight="1">
      <x:c r="B7" s="9" t="str">
        <x:v>Вклад проданной единицы</x:v>
      </x:c>
      <x:c r="C7" s="10" t="n">
        <x:f>IF(AND(COUNT(C23:C27)=5,ISNUMBER(C11)),C23-C11-SUM(C24:C27),"нет данных")</x:f>
        <x:v>100</x:v>
      </x:c>
      <x:c r="D7" s="9" t="str">
        <x:v>₽/ед.</x:v>
      </x:c>
      <x:c r="E7" s="11" t="str"/>
    </x:row>
    <x:row r="8" ht="24" customHeight="1">
      <x:c r="B8" s="9" t="str">
        <x:v>Вклад проданного товара</x:v>
      </x:c>
      <x:c r="C8" s="10" t="n">
        <x:f>IF(AND(ISNUMBER(C7),ISNUMBER(C33)),C7*C33,"нет данных")</x:f>
        <x:v>2000</x:v>
      </x:c>
      <x:c r="D8" s="9" t="str">
        <x:v>₽</x:v>
      </x:c>
      <x:c r="E8" s="11" t="str">
        <x:v>До постоянных расходов, налогов и труда</x:v>
      </x:c>
    </x:row>
    <x:row r="9" ht="24" customHeight="1">
      <x:c r="B9" s="9" t="str">
        <x:v>Стоимость непроданного остатка</x:v>
      </x:c>
      <x:c r="C9" s="10" t="n">
        <x:f>IF(AND(ISNUMBER(C29),ISNUMBER(C11)),C29*C11,"нет данных")</x:f>
        <x:v>7700</x:v>
      </x:c>
      <x:c r="D9" s="9" t="str">
        <x:v>₽</x:v>
      </x:c>
      <x:c r="E9" s="11" t="str"/>
    </x:row>
    <x:row r="10" ht="34" customHeight="1">
      <x:c r="B10" s="9" t="str">
        <x:v>Выплаты минус поступления</x:v>
      </x:c>
      <x:c r="C10" s="10" t="n">
        <x:f>IF(AND(COUNT(C24:C27)=4,ISNUMBER(C30),ISNUMBER(C31),ISNUMBER(C33)),C30+C33*SUM(C24:C27)-C31,"нет данных")</x:f>
        <x:v>5700</x:v>
      </x:c>
      <x:c r="D10" s="9" t="str">
        <x:v>₽</x:v>
      </x:c>
      <x:c r="E10" s="11" t="str">
        <x:v>Положительное число — деньги, ещё связанные в цикле</x:v>
      </x:c>
    </x:row>
    <x:row r="11" ht="24" customHeight="1">
      <x:c r="B11" s="9" t="str">
        <x:v>Стоимость пригодной единицы</x:v>
      </x:c>
      <x:c r="C11" s="10" t="n">
        <x:f>IF(AND(ISNUMBER(C30),ISNUMBER(C32)),IF(C32&gt;0,C30/C32,"нет единиц"),"нет данных")</x:f>
        <x:v>770</x:v>
      </x:c>
      <x:c r="D11" s="9" t="str">
        <x:v>₽/ед.</x:v>
      </x:c>
      <x:c r="E11" s="11" t="str"/>
    </x:row>
    <x:row r="12" ht="24" customHeight="1">
      <x:c r="B12" s="1"/>
      <x:c r="C12" s="4"/>
      <x:c r="D12" s="1"/>
      <x:c r="E12" s="1"/>
    </x:row>
    <x:row r="13" ht="24" customHeight="1">
      <x:c r="B13" s="1" t="str">
        <x:v>Один период: все поступления и выплаты уже состоялись.</x:v>
      </x:c>
      <x:c r="C13" s="4"/>
      <x:c r="D13" s="1"/>
      <x:c r="E13" s="1"/>
    </x:row>
    <x:row r="14" ht="24" customHeight="1">
      <x:c r="B14" s="1" t="str">
        <x:v>Брак на приёмке не возмещён; стоимость отнесена на пригодные изделия.</x:v>
      </x:c>
      <x:c r="C14" s="4"/>
      <x:c r="D14" s="1"/>
      <x:c r="E14" s="1"/>
    </x:row>
    <x:row r="15" ht="24" customHeight="1">
      <x:c r="B15" s="1" t="str">
        <x:v>Строка 27 — денежные обратные операции, без повторного учёта брака.</x:v>
      </x:c>
      <x:c r="C15" s="4"/>
      <x:c r="D15" s="1"/>
      <x:c r="E15" s="1"/>
    </x:row>
    <x:row r="16" ht="24" customHeight="1">
      <x:c r="B16" s="1"/>
      <x:c r="C16" s="4"/>
      <x:c r="D16" s="1"/>
      <x:c r="E16" s="1"/>
    </x:row>
    <x:row r="17" ht="28" customHeight="1">
      <x:c r="B17" s="7" t="str">
        <x:v>Показатель</x:v>
      </x:c>
      <x:c r="C17" s="14" t="str">
        <x:v>Значение</x:v>
      </x:c>
      <x:c r="D17" s="7" t="str">
        <x:v>Единица</x:v>
      </x:c>
      <x:c r="E17" s="7" t="str">
        <x:v>Как заполнить</x:v>
      </x:c>
    </x:row>
    <x:row r="18" ht="34" customHeight="1">
      <x:c r="B18" s="1" t="str">
        <x:v>Куплено изделий</x:v>
      </x:c>
      <x:c r="C18" s="17" t="n">
        <x:v>30</x:v>
      </x:c>
      <x:c r="D18" s="1" t="str">
        <x:v>ед.</x:v>
      </x:c>
      <x:c r="E18" s="8" t="str">
        <x:v>Вся оплаченная партия, включая непригодные изделия</x:v>
      </x:c>
    </x:row>
    <x:row r="19" ht="34" customHeight="1">
      <x:c r="B19" s="1" t="str">
        <x:v>Закупочная цена</x:v>
      </x:c>
      <x:c r="C19" s="16" t="n">
        <x:v>700</x:v>
      </x:c>
      <x:c r="D19" s="1" t="str">
        <x:v>₽/ед.</x:v>
      </x:c>
      <x:c r="E19" s="8" t="str">
        <x:v>Цена поставщика</x:v>
      </x:c>
    </x:row>
    <x:row r="20" ht="34" customHeight="1">
      <x:c r="B20" s="1" t="str">
        <x:v>Входящая доставка партии</x:v>
      </x:c>
      <x:c r="C20" s="16" t="n">
        <x:v>1500</x:v>
      </x:c>
      <x:c r="D20" s="1" t="str">
        <x:v>₽</x:v>
      </x:c>
      <x:c r="E20" s="8" t="str">
        <x:v>Относится ко всей партии</x:v>
      </x:c>
    </x:row>
    <x:row r="21" ht="34" customHeight="1">
      <x:c r="B21" s="1" t="str">
        <x:v>Проверка и подготовка партии</x:v>
      </x:c>
      <x:c r="C21" s="16" t="n">
        <x:v>600</x:v>
      </x:c>
      <x:c r="D21" s="1" t="str">
        <x:v>₽</x:v>
      </x:c>
      <x:c r="E21" s="8" t="str">
        <x:v>Относится ко всей партии</x:v>
      </x:c>
    </x:row>
    <x:row r="22" ht="34" customHeight="1">
      <x:c r="B22" s="1" t="str">
        <x:v>Продано и оставлено покупателями</x:v>
      </x:c>
      <x:c r="C22" s="17" t="n">
        <x:v>20</x:v>
      </x:c>
      <x:c r="D22" s="1" t="str">
        <x:v>ед.</x:v>
      </x:c>
      <x:c r="E22" s="8" t="str">
        <x:v>Не больше купленного за вычетом брака</x:v>
      </x:c>
    </x:row>
    <x:row r="23" ht="34" customHeight="1">
      <x:c r="B23" s="1" t="str">
        <x:v>Цена продажи</x:v>
      </x:c>
      <x:c r="C23" s="16" t="n">
        <x:v>1300</x:v>
      </x:c>
      <x:c r="D23" s="1" t="str">
        <x:v>₽/ед.</x:v>
      </x:c>
      <x:c r="E23" s="8" t="str">
        <x:v>После скидки</x:v>
      </x:c>
    </x:row>
    <x:row r="24" ht="34" customHeight="1">
      <x:c r="B24" s="1" t="str">
        <x:v>Платёж и доставка</x:v>
      </x:c>
      <x:c r="C24" s="16" t="n">
        <x:v>170</x:v>
      </x:c>
      <x:c r="D24" s="1" t="str">
        <x:v>₽/продажу</x:v>
      </x:c>
      <x:c r="E24" s="8" t="str">
        <x:v>За счёт продавца</x:v>
      </x:c>
    </x:row>
    <x:row r="25" ht="34" customHeight="1">
      <x:c r="B25" s="1" t="str">
        <x:v>Упаковка</x:v>
      </x:c>
      <x:c r="C25" s="16" t="n">
        <x:v>40</x:v>
      </x:c>
      <x:c r="D25" s="1" t="str">
        <x:v>₽/продажу</x:v>
      </x:c>
      <x:c r="E25" s="8" t="str">
        <x:v>Не включена в подготовку партии</x:v>
      </x:c>
    </x:row>
    <x:row r="26" ht="34" customHeight="1">
      <x:c r="B26" s="1" t="str">
        <x:v>Привлечение выполненной продажи</x:v>
      </x:c>
      <x:c r="C26" s="16" t="n">
        <x:v>160</x:v>
      </x:c>
      <x:c r="D26" s="1" t="str">
        <x:v>₽/продажу</x:v>
      </x:c>
      <x:c r="E26" s="8" t="str">
        <x:v>Реклама, делённая на соответствующие продажи</x:v>
      </x:c>
    </x:row>
    <x:row r="27" ht="34" customHeight="1">
      <x:c r="B27" s="1" t="str">
        <x:v>Потери и обратные операции</x:v>
      </x:c>
      <x:c r="C27" s="16" t="n">
        <x:v>60</x:v>
      </x:c>
      <x:c r="D27" s="1" t="str">
        <x:v>₽/продажу</x:v>
      </x:c>
      <x:c r="E27" s="8" t="str">
        <x:v>Денежные расходы; без повторного возврата выручки</x:v>
      </x:c>
    </x:row>
    <x:row r="28" ht="34" customHeight="1">
      <x:c r="B28" s="1" t="str">
        <x:v>Непригодно после приёмки</x:v>
      </x:c>
      <x:c r="C28" s="17" t="n">
        <x:v>0</x:v>
      </x:c>
      <x:c r="D28" s="1" t="str">
        <x:v>ед.</x:v>
      </x:c>
      <x:c r="E28" s="8" t="str">
        <x:v>Без компенсации; не вычитайте стоимость брака повторно</x:v>
      </x:c>
    </x:row>
    <x:row r="29" ht="24" customHeight="1">
      <x:c r="B29" s="1" t="str">
        <x:v>Количество пригодного остатка</x:v>
      </x:c>
      <x:c r="C29" s="18" t="n">
        <x:f>IF(COUNT(C32:C33)=2,C32-C33,"нет данных")</x:f>
        <x:v>10</x:v>
      </x:c>
      <x:c r="D29" s="1" t="str">
        <x:v>ед.</x:v>
      </x:c>
      <x:c r="E29" s="8" t="str"/>
    </x:row>
    <x:row r="30" ht="24" customHeight="1">
      <x:c r="B30" s="1" t="str">
        <x:v>Оплаченная стоимость всей партии</x:v>
      </x:c>
      <x:c r="C30" s="4" t="n">
        <x:f>IF(COUNT(C18:C21)=4,C18*C19+C20+C21,"нет данных")</x:f>
        <x:v>23100</x:v>
      </x:c>
      <x:c r="D30" s="1" t="str">
        <x:v>₽</x:v>
      </x:c>
      <x:c r="E30" s="8" t="str"/>
    </x:row>
    <x:row r="31" ht="24" customHeight="1">
      <x:c r="B31" s="1" t="str">
        <x:v>Выручка выполненных продаж</x:v>
      </x:c>
      <x:c r="C31" s="4" t="n">
        <x:f>IF(AND(ISNUMBER(C33),ISNUMBER(C23)),C33*C23,"нет данных")</x:f>
        <x:v>26000</x:v>
      </x:c>
      <x:c r="D31" s="1" t="str">
        <x:v>₽</x:v>
      </x:c>
      <x:c r="E31" s="8" t="str"/>
    </x:row>
    <x:row r="32" ht="24" customHeight="1">
      <x:c r="B32" s="1" t="str">
        <x:v>Пригодно после приёмки</x:v>
      </x:c>
      <x:c r="C32" s="18" t="n">
        <x:f>IF(COUNT(C18,C28)=2,IF(AND(C18&gt;=0,C28&gt;=0,C28&lt;=C18),C18-C28,"проверьте объём"),"нет данных")</x:f>
        <x:v>30</x:v>
      </x:c>
      <x:c r="D32" s="1" t="str">
        <x:v>ед.</x:v>
      </x:c>
      <x:c r="E32" s="8" t="str"/>
    </x:row>
    <x:row r="33" ht="24" customHeight="1">
      <x:c r="B33" s="1" t="str">
        <x:v>Продано из пригодной партии</x:v>
      </x:c>
      <x:c r="C33" s="18" t="n">
        <x:f>IF(AND(ISNUMBER(C32),ISNUMBER(C22)),IF(AND(C22&gt;=0,C22&lt;=C32),C22,"проверьте объём"),"нет данных")</x:f>
        <x:v>20</x:v>
      </x:c>
      <x:c r="D33" s="1" t="str">
        <x:v>ед.</x:v>
      </x:c>
      <x:c r="E33" s="8" t="str"/>
    </x:row>
    <x:row r="34" ht="24" customHeight="1">
      <x:c r="B34" s="1"/>
      <x:c r="C34" s="4"/>
      <x:c r="D34" s="1"/>
      <x:c r="E34" s="1"/>
    </x:row>
  </x:sheetData>
  <x:conditionalFormatting sqref="C18:C18">
    <x:cfRule type="containsBlanks" dxfId="0" priority="1"/>
  </x:conditionalFormatting>
  <x:conditionalFormatting sqref="C19:C19">
    <x:cfRule type="containsBlanks" dxfId="1" priority="2"/>
  </x:conditionalFormatting>
  <x:conditionalFormatting sqref="C20:C20">
    <x:cfRule type="containsBlanks" dxfId="2" priority="3"/>
  </x:conditionalFormatting>
  <x:conditionalFormatting sqref="C21:C21">
    <x:cfRule type="containsBlanks" dxfId="3" priority="4"/>
  </x:conditionalFormatting>
  <x:conditionalFormatting sqref="C22:C22">
    <x:cfRule type="containsBlanks" dxfId="4" priority="5"/>
    <x:cfRule type="expression" dxfId="11" priority="12">
      <x:formula>C22&gt;C18-C28</x:formula>
    </x:cfRule>
  </x:conditionalFormatting>
  <x:conditionalFormatting sqref="C23:C23">
    <x:cfRule type="containsBlanks" dxfId="5" priority="6"/>
  </x:conditionalFormatting>
  <x:conditionalFormatting sqref="C24:C24">
    <x:cfRule type="containsBlanks" dxfId="6" priority="7"/>
  </x:conditionalFormatting>
  <x:conditionalFormatting sqref="C25:C25">
    <x:cfRule type="containsBlanks" dxfId="7" priority="8"/>
  </x:conditionalFormatting>
  <x:conditionalFormatting sqref="C26:C26">
    <x:cfRule type="containsBlanks" dxfId="8" priority="9"/>
  </x:conditionalFormatting>
  <x:conditionalFormatting sqref="C27:C27">
    <x:cfRule type="containsBlanks" dxfId="9" priority="10"/>
  </x:conditionalFormatting>
  <x:conditionalFormatting sqref="C28:C28">
    <x:cfRule type="containsBlanks" dxfId="10" priority="11"/>
    <x:cfRule type="expression" dxfId="12" priority="13">
      <x:formula>C28&gt;C18</x:formula>
    </x:cfRule>
  </x:conditionalFormatting>
  <x:pageMargins left="0.7" right="0.7" top="0.75" bottom="0.75" header="0.3" footer="0.3"/>
</x:worksheet>
</file>