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f602344c6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083457a5203e4e6e"/>
    <x:sheet xmlns:r="http://schemas.openxmlformats.org/officeDocument/2006/relationships" name="Партия" sheetId="2" r:id="R16b8af4b9b804c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—&quot;"/>
    <x:numFmt numFmtId="201" formatCode="0.0%"/>
    <x:numFmt numFmtId="202" formatCode="0"/>
  </x:numFmts>
  <x:fonts count="6">
    <x:font>
      <x:sz val="11"/>
      <x:name val="Carlito"/>
    </x:font>
    <x:font>
      <x:sz val="10"/>
      <x:color rgb="FF172B26"/>
      <x:name val="Arial"/>
    </x:font>
    <x:font>
      <x:b/>
      <x:sz val="14"/>
      <x:color rgb="FFFFFFFF"/>
      <x:name val="Arial"/>
    </x:font>
    <x:font>
      <x:sz val="10"/>
      <x:color rgb="FF167D43"/>
      <x:name val="Arial"/>
    </x:font>
    <x:font>
      <x:sz val="10"/>
      <x:color rgb="FF1957BE"/>
      <x:name val="Arial"/>
    </x:font>
    <x:font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564B"/>
      </x:patternFill>
    </x:fill>
    <x:fill>
      <x:patternFill patternType="solid">
        <x:fgColor rgb="FFE8F0EC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a4ef0dc16483a" /><Relationship Type="http://schemas.openxmlformats.org/officeDocument/2006/relationships/theme" Target="/xl/theme/theme1.xml" Id="R44d1a6ab87d54138" /><Relationship Type="http://schemas.openxmlformats.org/officeDocument/2006/relationships/sharedStrings" Target="/xl/sharedStrings.xml" Id="R500f10f019e64783" /><Relationship Type="http://schemas.openxmlformats.org/officeDocument/2006/relationships/worksheet" Target="/xl/worksheets/sheet1.xml" Id="R083457a5203e4e6e" /><Relationship Type="http://schemas.openxmlformats.org/officeDocument/2006/relationships/worksheet" Target="/xl/worksheets/sheet2.xml" Id="R16b8af4b9b804c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19" hidden="0" customWidth="1"/>
    <x:col min="3" max="3" width="71" hidden="0" customWidth="1"/>
  </x:cols>
  <x:sheetData>
    <x:row r="1" ht="34" customHeight="1">
      <x:c r="A1" s="5" t="str">
        <x:v>T01 · Товары для дома</x:v>
      </x:c>
      <x:c r="B1" s="5"/>
      <x:c r="C1" s="5"/>
      <x:c r="D1" s="2"/>
      <x:c r="E1" s="2"/>
      <x:c r="F1" s="2"/>
      <x:c r="G1" s="2"/>
    </x:row>
    <x:row r="2" ht="34" customHeight="1">
      <x:c r="A2" s="3" t="str">
        <x:v>Учебные числа, 20.10.2026. Синие ячейки — ввод; чёрные — формулы; зелёные — связи листов.</x:v>
      </x:c>
      <x:c r="B2" s="3"/>
      <x:c r="C2" s="3"/>
      <x:c r="D2" s="2"/>
      <x:c r="E2" s="2"/>
      <x:c r="F2" s="2"/>
      <x:c r="G2" s="2"/>
    </x:row>
    <x:row r="3" ht="24" customHeight="1">
      <x:c r="A3" s="3"/>
      <x:c r="B3" s="3"/>
      <x:c r="C3" s="3"/>
      <x:c r="D3" s="2"/>
      <x:c r="E3" s="2"/>
      <x:c r="F3" s="2"/>
      <x:c r="G3" s="2"/>
    </x:row>
    <x:row r="4" ht="40" customHeight="1">
      <x:c r="A4" s="6" t="str">
        <x:v>Вклад теста до постоянных затрат, ₽</x:v>
      </x:c>
      <x:c r="B4" s="7" t="n">
        <x:f>B34</x:f>
        <x:v>7537.5</x:v>
      </x:c>
      <x:c r="C4" s="3" t="str">
        <x:v>Не чистая прибыль: нет налогов, аренды, зарплаты и постоянных сервисов.</x:v>
      </x:c>
      <x:c r="D4" s="2"/>
      <x:c r="E4" s="2"/>
      <x:c r="F4" s="2"/>
      <x:c r="G4" s="2"/>
    </x:row>
    <x:row r="5" ht="40" customHeight="1">
      <x:c r="A5" s="6" t="str">
        <x:v>Вклад / оплаченный заказ, ₽</x:v>
      </x:c>
      <x:c r="B5" s="7" t="n">
        <x:f>IF(B21="OK",B34/B10,"н/д")</x:f>
        <x:v>376.875</x:v>
      </x:c>
      <x:c r="C5" s="3" t="str">
        <x:v>Делим на все оплаченные и отправленные заказы, включая полностью возвращённые.</x:v>
      </x:c>
      <x:c r="D5" s="2"/>
      <x:c r="E5" s="2"/>
      <x:c r="F5" s="2"/>
      <x:c r="G5" s="2"/>
    </x:row>
    <x:row r="6" ht="40" customHeight="1">
      <x:c r="A6" s="6" t="str">
        <x:v>CPA для нулевого вклада, ₽ / заказ</x:v>
      </x:c>
      <x:c r="B6" s="7" t="n">
        <x:f>B35</x:f>
        <x:v>596.875</x:v>
      </x:c>
      <x:c r="C6" s="3" t="str">
        <x:v>Предел до постоянных расходов, а не рекомендуемая рекламная ставка.</x:v>
      </x:c>
      <x:c r="D6" s="2"/>
      <x:c r="E6" s="2"/>
      <x:c r="F6" s="2"/>
      <x:c r="G6" s="2"/>
    </x:row>
    <x:row r="7" ht="40" customHeight="1">
      <x:c r="A7" s="6" t="str">
        <x:v>Деньги в первой партии, ₽</x:v>
      </x:c>
      <x:c r="B7" s="8" t="n">
        <x:f>SUM('Партия'!F8:F12)</x:f>
        <x:v>14600</x:v>
      </x:c>
      <x:c r="C7" s="3" t="str">
        <x:v>Покупка всего запаса; не вычитать её повторно из вклада. Входящая доставка уже включена в цену единицы.</x:v>
      </x:c>
      <x:c r="D7" s="2"/>
      <x:c r="E7" s="2"/>
      <x:c r="F7" s="2"/>
      <x:c r="G7" s="2"/>
    </x:row>
    <x:row r="8" ht="24" customHeight="1">
      <x:c r="A8" s="3"/>
      <x:c r="B8" s="3"/>
      <x:c r="C8" s="3"/>
      <x:c r="D8" s="2"/>
      <x:c r="E8" s="2"/>
      <x:c r="F8" s="2"/>
      <x:c r="G8" s="2"/>
    </x:row>
    <x:row r="9" ht="24" customHeight="1">
      <x:c r="A9" s="3"/>
      <x:c r="B9" s="3"/>
      <x:c r="C9" s="3"/>
      <x:c r="D9" s="2"/>
      <x:c r="E9" s="2"/>
      <x:c r="F9" s="2"/>
      <x:c r="G9" s="2"/>
    </x:row>
    <x:row r="10" ht="40" customHeight="1">
      <x:c r="A10" s="3" t="str">
        <x:v>Оплачено и отправлено заказов, шт.</x:v>
      </x:c>
      <x:c r="B10" s="13" t="n">
        <x:v>20</x:v>
      </x:c>
      <x:c r="C10" s="3" t="str">
        <x:v>Целое положительное число. Модель одной одинаковой корзины.</x:v>
      </x:c>
      <x:c r="D10" s="2"/>
      <x:c r="E10" s="2"/>
      <x:c r="F10" s="2"/>
      <x:c r="G10" s="2"/>
    </x:row>
    <x:row r="11" ht="40" customHeight="1">
      <x:c r="A11" s="3" t="str">
        <x:v>Полных возвратов, шт.</x:v>
      </x:c>
      <x:c r="B11" s="13" t="n">
        <x:v>1</x:v>
      </x:c>
      <x:c r="C11" s="3" t="str">
        <x:v>Целое от 0 до числа отправок; только полный возврат.</x:v>
      </x:c>
      <x:c r="D11" s="2"/>
      <x:c r="E11" s="2"/>
      <x:c r="F11" s="2"/>
      <x:c r="G11" s="2"/>
    </x:row>
    <x:row r="12" ht="40" customHeight="1">
      <x:c r="A12" s="3" t="str">
        <x:v>Скидка от цены корзины, доля</x:v>
      </x:c>
      <x:c r="B12" s="12" t="n">
        <x:v>0</x:v>
      </x:c>
      <x:c r="C12" s="3" t="str">
        <x:v>От 0 до значения меньше 100%; цена уменьшается один раз.</x:v>
      </x:c>
      <x:c r="D12" s="2"/>
      <x:c r="E12" s="2"/>
      <x:c r="F12" s="2"/>
      <x:c r="G12" s="2"/>
    </x:row>
    <x:row r="13" ht="40" customHeight="1">
      <x:c r="A13" s="3" t="str">
        <x:v>Эквайринг от списанной суммы, доля</x:v>
      </x:c>
      <x:c r="B13" s="12" t="n">
        <x:v>0.025</x:v>
      </x:c>
      <x:c r="C13" s="3" t="str">
        <x:v>От 0 до 100%. В примере комиссия не возвращается при возврате.</x:v>
      </x:c>
      <x:c r="D13" s="2"/>
      <x:c r="E13" s="2"/>
      <x:c r="F13" s="2"/>
      <x:c r="G13" s="2"/>
    </x:row>
    <x:row r="14" ht="40" customHeight="1">
      <x:c r="A14" s="3" t="str">
        <x:v>Упаковка одной отправки, ₽</x:v>
      </x:c>
      <x:c r="B14" s="11" t="n">
        <x:v>80</x:v>
      </x:c>
      <x:c r="C14" s="3" t="str">
        <x:v>На каждую отправку, включая возвращённые.</x:v>
      </x:c>
      <x:c r="D14" s="2"/>
      <x:c r="E14" s="2"/>
      <x:c r="F14" s="2"/>
      <x:c r="G14" s="2"/>
    </x:row>
    <x:row r="15" ht="40" customHeight="1">
      <x:c r="A15" s="3" t="str">
        <x:v>Сборка одной отправки, ₽</x:v>
      </x:c>
      <x:c r="B15" s="11" t="n">
        <x:v>60</x:v>
      </x:c>
      <x:c r="C15" s="3" t="str">
        <x:v>Работа по каждой отправке; постоянная зарплата сюда не входит.</x:v>
      </x:c>
      <x:c r="D15" s="2"/>
      <x:c r="E15" s="2"/>
      <x:c r="F15" s="2"/>
      <x:c r="G15" s="2"/>
    </x:row>
    <x:row r="16" ht="40" customHeight="1">
      <x:c r="A16" s="3" t="str">
        <x:v>Чистая субсидия исходящей доставки, ₽</x:v>
      </x:c>
      <x:c r="B16" s="11" t="n">
        <x:v>100</x:v>
      </x:c>
      <x:c r="C16" s="3" t="str">
        <x:v>После удержанной оплаты доставки покупателем. При возврате тарифа пересчитать среднее.</x:v>
      </x:c>
      <x:c r="D16" s="2"/>
      <x:c r="E16" s="2"/>
      <x:c r="F16" s="2"/>
      <x:c r="G16" s="2"/>
    </x:row>
    <x:row r="17" ht="40" customHeight="1">
      <x:c r="A17" s="3" t="str">
        <x:v>Обратная доставка и обработка возврата, ₽</x:v>
      </x:c>
      <x:c r="B17" s="11" t="n">
        <x:v>350</x:v>
      </x:c>
      <x:c r="C17" s="3" t="str">
        <x:v>Обработка и добровольная субсидия обратной доставки; расходы магазина, не универсальная обязанность.</x:v>
      </x:c>
      <x:c r="D17" s="2"/>
      <x:c r="E17" s="2"/>
      <x:c r="F17" s="2"/>
      <x:c r="G17" s="2"/>
    </x:row>
    <x:row r="18" ht="40" customHeight="1">
      <x:c r="A18" s="3" t="str">
        <x:v>Невосстановимая доля себестоимости возврата</x:v>
      </x:c>
      <x:c r="B18" s="12" t="n">
        <x:v>0.25</x:v>
      </x:c>
      <x:c r="C18" s="3" t="str">
        <x:v>От 0 до 100%: пригодная к перепродаже часть остаётся запасом. Это допущение, не условие отказа в возврате.</x:v>
      </x:c>
      <x:c r="D18" s="2"/>
      <x:c r="E18" s="2"/>
      <x:c r="F18" s="2"/>
      <x:c r="G18" s="2"/>
    </x:row>
    <x:row r="19" ht="40" customHeight="1">
      <x:c r="A19" s="3" t="str">
        <x:v>Реклама / оплаченный заказ (CPA), ₽</x:v>
      </x:c>
      <x:c r="B19" s="11" t="n">
        <x:v>220</x:v>
      </x:c>
      <x:c r="C19" s="3" t="str">
        <x:v>Весь рекламный расход группы / все её оплаченные заказы. Не только оставленные покупки.</x:v>
      </x:c>
      <x:c r="D19" s="2"/>
      <x:c r="E19" s="2"/>
      <x:c r="F19" s="2"/>
      <x:c r="G19" s="2"/>
    </x:row>
    <x:row r="20" ht="24" customHeight="1">
      <x:c r="A20" s="3"/>
      <x:c r="B20" s="3"/>
      <x:c r="C20" s="3"/>
      <x:c r="D20" s="2"/>
      <x:c r="E20" s="2"/>
      <x:c r="F20" s="2"/>
      <x:c r="G20" s="2"/>
    </x:row>
    <x:row r="21" ht="45" customHeight="1">
      <x:c r="A21" s="3" t="str">
        <x:v>Проверка исходных чисел</x:v>
      </x:c>
      <x:c r="B21" s="3" t="str">
        <x:f>IF(AND(COUNT(B10:B19)=10,B10&gt;0,B10=INT(B10),B11=INT(B11),B11&lt;=B10,MIN(B10:B19)&gt;=0,B12&lt;1,B13&lt;=1,B18&lt;=1,COUNT('Партия'!B8:E12)=20,MIN('Партия'!B8:E12)&gt;=0,SUM('Партия'!E8:E12)&gt;0),"OK","Проверьте ввод")</x:f>
        <x:v>OK</x:v>
      </x:c>
      <x:c r="C21" s="3" t="str">
        <x:v>Пустые/нечисловые/отрицательные значения и неверные доли блокируют расчёт. Дробные количества партии проверьте вручную.</x:v>
      </x:c>
      <x:c r="D21" s="2"/>
      <x:c r="E21" s="2"/>
      <x:c r="F21" s="2"/>
      <x:c r="G21" s="2"/>
    </x:row>
    <x:row r="22" ht="24" customHeight="1">
      <x:c r="A22" s="3"/>
      <x:c r="B22" s="3"/>
      <x:c r="C22" s="3"/>
      <x:c r="D22" s="2"/>
      <x:c r="E22" s="2"/>
      <x:c r="F22" s="2"/>
      <x:c r="G22" s="2"/>
    </x:row>
    <x:row r="23" ht="34" customHeight="1">
      <x:c r="A23" s="3" t="str">
        <x:v>Цена корзины до скидки, ₽</x:v>
      </x:c>
      <x:c r="B23" s="15" t="n">
        <x:f>IF(B21="OK",SUMPRODUCT('Партия'!D8:D12,'Партия'!E8:E12),"н/д")</x:f>
        <x:v>1600</x:v>
      </x:c>
      <x:c r="C23" s="3" t="str">
        <x:v>Цена × количество компонентов в одной корзине.</x:v>
      </x:c>
      <x:c r="D23" s="2"/>
      <x:c r="E23" s="2"/>
      <x:c r="F23" s="2"/>
      <x:c r="G23" s="2"/>
    </x:row>
    <x:row r="24" ht="34" customHeight="1">
      <x:c r="A24" s="3" t="str">
        <x:v>Себестоимость корзины, ₽</x:v>
      </x:c>
      <x:c r="B24" s="15" t="n">
        <x:f>IF(B21="OK",SUMPRODUCT('Партия'!C8:C12,'Партия'!E8:E12),"н/д")</x:f>
        <x:v>650</x:v>
      </x:c>
      <x:c r="C24" s="3" t="str">
        <x:v>Закупка с доставкой до склада × состав корзины.</x:v>
      </x:c>
      <x:c r="D24" s="2"/>
      <x:c r="E24" s="2"/>
      <x:c r="F24" s="2"/>
      <x:c r="G24" s="2"/>
    </x:row>
    <x:row r="25" ht="34" customHeight="1">
      <x:c r="A25" s="3" t="str">
        <x:v>Списано с одного покупателя, ₽</x:v>
      </x:c>
      <x:c r="B25" s="14" t="n">
        <x:f>IF(B21="OK",B23*(1-B12),"н/д")</x:f>
        <x:v>1600</x:v>
      </x:c>
      <x:c r="C25" s="3" t="str">
        <x:v>Товарная сумма после скидки.</x:v>
      </x:c>
      <x:c r="D25" s="2"/>
      <x:c r="E25" s="2"/>
      <x:c r="F25" s="2"/>
      <x:c r="G25" s="2"/>
    </x:row>
    <x:row r="26" ht="34" customHeight="1">
      <x:c r="A26" s="3" t="str">
        <x:v>Оставлено заказов, шт.</x:v>
      </x:c>
      <x:c r="B26" s="16" t="n">
        <x:f>IF(B21="OK",B10-B11,"н/д")</x:f>
        <x:v>19</x:v>
      </x:c>
      <x:c r="C26" s="3" t="str">
        <x:v>Оплаченные минус полные возвраты.</x:v>
      </x:c>
      <x:c r="D26" s="2"/>
      <x:c r="E26" s="2"/>
      <x:c r="F26" s="2"/>
      <x:c r="G26" s="2"/>
    </x:row>
    <x:row r="27" ht="34" customHeight="1">
      <x:c r="A27" s="3" t="str">
        <x:v>Товарная выручка после возвратов, ₽</x:v>
      </x:c>
      <x:c r="B27" s="14" t="n">
        <x:f>IF(B21="OK",B26*B25,"н/д")</x:f>
        <x:v>30400</x:v>
      </x:c>
      <x:c r="C27" s="3" t="str">
        <x:v>Товарная сумма только оставленных заказов.</x:v>
      </x:c>
      <x:c r="D27" s="2"/>
      <x:c r="E27" s="2"/>
      <x:c r="F27" s="2"/>
      <x:c r="G27" s="2"/>
    </x:row>
    <x:row r="28" ht="34" customHeight="1">
      <x:c r="A28" s="3" t="str">
        <x:v>Стоимость потреблённого товара, ₽</x:v>
      </x:c>
      <x:c r="B28" s="14" t="n">
        <x:f>IF(B21="OK",(B26+B11*B18)*B24,"н/д")</x:f>
        <x:v>12512.5</x:v>
      </x:c>
      <x:c r="C28" s="3" t="str">
        <x:v>Оставленные корзины плюс невосстановимая часть возвратов.</x:v>
      </x:c>
      <x:c r="D28" s="2"/>
      <x:c r="E28" s="2"/>
      <x:c r="F28" s="2"/>
      <x:c r="G28" s="2"/>
    </x:row>
    <x:row r="29" ht="34" customHeight="1">
      <x:c r="A29" s="3" t="str">
        <x:v>Эквайринг всех оплат, ₽</x:v>
      </x:c>
      <x:c r="B29" s="14" t="n">
        <x:f>IF(B21="OK",B10*B25*B13,"н/д")</x:f>
        <x:v>800</x:v>
      </x:c>
      <x:c r="C29" s="3" t="str">
        <x:v>Комиссия с первоначальной товарной суммы всех оплат.</x:v>
      </x:c>
      <x:c r="D29" s="2"/>
      <x:c r="E29" s="2"/>
      <x:c r="F29" s="2"/>
      <x:c r="G29" s="2"/>
    </x:row>
    <x:row r="30" ht="34" customHeight="1">
      <x:c r="A30" s="3" t="str">
        <x:v>Исходящие отправки, ₽</x:v>
      </x:c>
      <x:c r="B30" s="14" t="n">
        <x:f>IF(B21="OK",B10*SUM(B14:B16),"н/д")</x:f>
        <x:v>4800</x:v>
      </x:c>
      <x:c r="C30" s="3" t="str">
        <x:v>Упаковка + сборка + субсидия доставки, на все отправки.</x:v>
      </x:c>
      <x:c r="D30" s="2"/>
      <x:c r="E30" s="2"/>
      <x:c r="F30" s="2"/>
      <x:c r="G30" s="2"/>
    </x:row>
    <x:row r="31" ht="34" customHeight="1">
      <x:c r="A31" s="3" t="str">
        <x:v>Обработка возвратов, ₽</x:v>
      </x:c>
      <x:c r="B31" s="14" t="n">
        <x:f>IF(B21="OK",B11*B17,"н/д")</x:f>
        <x:v>350</x:v>
      </x:c>
      <x:c r="C31" s="3" t="str">
        <x:v>Обратный путь и обработка.</x:v>
      </x:c>
      <x:c r="D31" s="2"/>
      <x:c r="E31" s="2"/>
      <x:c r="F31" s="2"/>
      <x:c r="G31" s="2"/>
    </x:row>
    <x:row r="32" ht="34" customHeight="1">
      <x:c r="A32" s="3" t="str">
        <x:v>Реклама группы, ₽</x:v>
      </x:c>
      <x:c r="B32" s="14" t="n">
        <x:f>IF(B21="OK",B10*B19,"н/д")</x:f>
        <x:v>4400</x:v>
      </x:c>
      <x:c r="C32" s="3" t="str">
        <x:v>CPA × все оплаченные заказы.</x:v>
      </x:c>
      <x:c r="D32" s="2"/>
      <x:c r="E32" s="2"/>
      <x:c r="F32" s="2"/>
      <x:c r="G32" s="2"/>
    </x:row>
    <x:row r="33" ht="34" customHeight="1">
      <x:c r="A33" s="3" t="str">
        <x:v>Переменные расходы всего, ₽</x:v>
      </x:c>
      <x:c r="B33" s="14" t="n">
        <x:f>IF(B21="OK",SUM(B28:B32),"н/д")</x:f>
        <x:v>22862.5</x:v>
      </x:c>
      <x:c r="C33" s="3" t="str">
        <x:v>Товар, комиссия, отправки, возвраты, реклама.</x:v>
      </x:c>
      <x:c r="D33" s="2"/>
      <x:c r="E33" s="2"/>
      <x:c r="F33" s="2"/>
      <x:c r="G33" s="2"/>
    </x:row>
    <x:row r="34" ht="34" customHeight="1">
      <x:c r="A34" s="6" t="str">
        <x:v>Вклад теста, ₽</x:v>
      </x:c>
      <x:c r="B34" s="7" t="n">
        <x:f>IF(B21="OK",B27-B33,"н/д")</x:f>
        <x:v>7537.5</x:v>
      </x:c>
      <x:c r="C34" s="6" t="str">
        <x:v>Выручка после возвратов минус переменные расходы.</x:v>
      </x:c>
      <x:c r="D34" s="2"/>
      <x:c r="E34" s="2"/>
      <x:c r="F34" s="2"/>
      <x:c r="G34" s="2"/>
    </x:row>
    <x:row r="35" ht="34" customHeight="1">
      <x:c r="A35" s="6" t="str">
        <x:v>CPA для нулевого вклада, ₽</x:v>
      </x:c>
      <x:c r="B35" s="7" t="n">
        <x:f>IF(B21="OK",(B27-SUM(B28:B31))/B10,"н/д")</x:f>
        <x:v>596.875</x:v>
      </x:c>
      <x:c r="C35" s="6" t="str">
        <x:v>При остальных неизменных вводных, до постоянных затрат.</x:v>
      </x:c>
      <x:c r="D35" s="2"/>
      <x:c r="E35" s="2"/>
      <x:c r="F35" s="2"/>
      <x:c r="G35" s="2"/>
    </x:row>
    <x:row r="36" ht="24" customHeight="1">
      <x:c r="A36" s="3"/>
      <x:c r="B36" s="3"/>
      <x:c r="C36" s="3"/>
      <x:c r="D36" s="2"/>
      <x:c r="E36" s="2"/>
      <x:c r="F36" s="2"/>
      <x:c r="G36" s="2"/>
    </x:row>
    <x:row r="37" ht="38" customHeight="1">
      <x:c r="A37" s="3" t="str">
        <x:v>Слабый сценарий: B11 = 3, B12 = 10%. Затем измените B19 на 320 ₽. Верните исходные числа после проверки.</x:v>
      </x:c>
      <x:c r="B37" s="3"/>
      <x:c r="C37" s="3"/>
      <x:c r="D37" s="2"/>
      <x:c r="E37" s="2"/>
      <x:c r="F37" s="2"/>
      <x:c r="G37" s="2"/>
    </x:row>
    <x:row r="38" ht="24" customHeight="1">
      <x:c r="A38" s="3"/>
      <x:c r="B38" s="3"/>
      <x:c r="C38" s="3"/>
      <x:c r="D38" s="2"/>
      <x:c r="E38" s="2"/>
      <x:c r="F38" s="2"/>
      <x:c r="G38" s="2"/>
    </x:row>
    <x:row r="39" ht="32" customHeight="1">
      <x:c r="A39" s="3" t="str">
        <x:v>Предел модели: одинаковые корзины и полные возвраты, без частичных возвратов, сложных скидок, налогов и фиксированных затрат. План партии не прогнозирует спрос. Проверяйте, хватает ли компонентов на отправки; возвращённую пригодную часть сначала принять и проверить, затем снова резервировать.</x:v>
      </x:c>
      <x:c r="B39" s="3"/>
      <x:c r="C39" s="3"/>
      <x:c r="D39" s="2"/>
      <x:c r="E39" s="2"/>
      <x:c r="F39" s="2"/>
      <x:c r="G39" s="2"/>
    </x:row>
    <x:row r="40" ht="32" customHeight="1">
      <x:c r="A40" s="3"/>
      <x:c r="B40" s="3"/>
      <x:c r="C40" s="3"/>
      <x:c r="D40" s="2"/>
      <x:c r="E40" s="2"/>
      <x:c r="F40" s="2"/>
      <x:c r="G40" s="2"/>
    </x:row>
    <x:row r="41" ht="24" customHeight="1">
      <x:c r="A41" s="3"/>
      <x:c r="B41" s="3"/>
      <x:c r="C41" s="3"/>
      <x:c r="D41" s="2"/>
      <x:c r="E41" s="2"/>
      <x:c r="F41" s="2"/>
      <x:c r="G41" s="2"/>
    </x:row>
    <x:row r="42" ht="24" customHeight="1">
      <x:c r="A42" s="3"/>
      <x:c r="B42" s="3"/>
      <x:c r="C42" s="3"/>
      <x:c r="D42" s="2"/>
      <x:c r="E42" s="2"/>
      <x:c r="F42" s="2"/>
      <x:c r="G42" s="2"/>
    </x:row>
    <x:row r="43" ht="24" customHeight="1">
      <x:c r="A43" s="3"/>
      <x:c r="B43" s="3"/>
      <x:c r="C43" s="3"/>
      <x:c r="D43" s="2"/>
      <x:c r="E43" s="2"/>
      <x:c r="F43" s="2"/>
      <x:c r="G43" s="2"/>
    </x:row>
    <x:row r="44" ht="24" customHeight="1">
      <x:c r="A44" s="3"/>
      <x:c r="B44" s="3"/>
      <x:c r="C44" s="3"/>
      <x:c r="D44" s="2"/>
      <x:c r="E44" s="2"/>
      <x:c r="F44" s="2"/>
      <x:c r="G44" s="2"/>
    </x:row>
    <x:row r="45" ht="24" customHeight="1">
      <x:c r="A45" s="3"/>
      <x:c r="B45" s="3"/>
      <x:c r="C45" s="3"/>
      <x:c r="D45" s="2"/>
      <x:c r="E45" s="2"/>
      <x:c r="F45" s="2"/>
      <x:c r="G45" s="2"/>
    </x:row>
  </x:sheetData>
  <x:mergeCells>
    <x:mergeCell ref="A1:C1"/>
    <x:mergeCell ref="A2:C2"/>
    <x:mergeCell ref="A37:C37"/>
    <x:mergeCell ref="A39:C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1" hidden="0" customWidth="1"/>
    <x:col min="3" max="3" width="16" hidden="0" customWidth="1"/>
    <x:col min="4" max="4" width="16" hidden="0" customWidth="1"/>
    <x:col min="5" max="5" width="12" hidden="0" customWidth="1"/>
    <x:col min="6" max="6" width="18" hidden="0" customWidth="1"/>
    <x:col min="7" max="7" width="51" hidden="0" customWidth="1"/>
  </x:cols>
  <x:sheetData>
    <x:row r="1" ht="34" customHeight="1">
      <x:c r="A1" s="5" t="str">
        <x:v>T01 · Первая партия и сравнение направлений</x:v>
      </x:c>
      <x:c r="B1" s="5"/>
      <x:c r="C1" s="5"/>
      <x:c r="D1" s="5"/>
      <x:c r="E1" s="5"/>
      <x:c r="F1" s="5"/>
      <x:c r="G1" s="5"/>
    </x:row>
    <x:row r="2" ht="28" customHeight="1">
      <x:c r="A2" s="3" t="str">
        <x:v>Все цены, партии и MOQ — вымышленные учебные данные. Синие ячейки замените предложениями поставщика. Себестоимость единицы включает доставку до склада и подготовку. Документы, образец и возможность пополнения пока НЕ подтверждены.</x:v>
      </x:c>
      <x:c r="B2" s="3"/>
      <x:c r="C2" s="3"/>
      <x:c r="D2" s="3"/>
      <x:c r="E2" s="3"/>
      <x:c r="F2" s="3"/>
      <x:c r="G2" s="3"/>
    </x:row>
    <x:row r="3" ht="28" customHeight="1">
      <x:c r="A3" s="3"/>
      <x:c r="B3" s="3"/>
      <x:c r="C3" s="3"/>
      <x:c r="D3" s="3"/>
      <x:c r="E3" s="3"/>
      <x:c r="F3" s="3"/>
      <x:c r="G3" s="3"/>
    </x:row>
    <x:row r="4" ht="24" customHeight="1">
      <x:c r="A4" s="3"/>
      <x:c r="B4" s="3"/>
      <x:c r="C4" s="3"/>
      <x:c r="D4" s="3"/>
      <x:c r="E4" s="3"/>
      <x:c r="F4" s="3"/>
      <x:c r="G4" s="3"/>
    </x:row>
    <x:row r="5" ht="24" customHeight="1">
      <x:c r="A5" s="6" t="str">
        <x:v>Стоимость всего запаса, ₽</x:v>
      </x:c>
      <x:c r="B5" s="6"/>
      <x:c r="C5" s="6"/>
      <x:c r="D5" s="6"/>
      <x:c r="E5" s="6"/>
      <x:c r="F5" s="7" t="n">
        <x:f>SUM(F8:F12)</x:f>
        <x:v>14600</x:v>
      </x:c>
      <x:c r="G5" s="6"/>
    </x:row>
    <x:row r="6" ht="24" customHeight="1">
      <x:c r="A6" s="3"/>
      <x:c r="B6" s="3"/>
      <x:c r="C6" s="3"/>
      <x:c r="D6" s="3"/>
      <x:c r="E6" s="3"/>
      <x:c r="F6" s="3"/>
      <x:c r="G6" s="3"/>
    </x:row>
    <x:row r="7" ht="36" customHeight="1">
      <x:c r="A7" s="17" t="str">
        <x:v>SKU / вариант</x:v>
      </x:c>
      <x:c r="B7" s="17" t="str">
        <x:v>Партия, шт.</x:v>
      </x:c>
      <x:c r="C7" s="17" t="str">
        <x:v>Стоимость ед., ₽</x:v>
      </x:c>
      <x:c r="D7" s="17" t="str">
        <x:v>Цена продажи, ₽</x:v>
      </x:c>
      <x:c r="E7" s="17" t="str">
        <x:v>Шт. в корзине</x:v>
      </x:c>
      <x:c r="F7" s="17" t="str">
        <x:v>Запас, ₽</x:v>
      </x:c>
      <x:c r="G7" s="17" t="str">
        <x:v>Что уточнить до закупки</x:v>
      </x:c>
    </x:row>
    <x:row r="8" ht="58" customHeight="1">
      <x:c r="A8" s="10" t="str">
        <x:v>Органайзер малый</x:v>
      </x:c>
      <x:c r="B8" s="13" t="n">
        <x:v>20</x:v>
      </x:c>
      <x:c r="C8" s="11" t="n">
        <x:v>300</x:v>
      </x:c>
      <x:c r="D8" s="11" t="n">
        <x:v>700</x:v>
      </x:c>
      <x:c r="E8" s="13" t="n">
        <x:v>1</x:v>
      </x:c>
      <x:c r="F8" s="14" t="n">
        <x:f>B8*C8</x:f>
        <x:v>6000</x:v>
      </x:c>
      <x:c r="G8" s="3" t="str">
        <x:v>Непищевое хранение; измерить образец</x:v>
      </x:c>
    </x:row>
    <x:row r="9" ht="58" customHeight="1">
      <x:c r="A9" s="10" t="str">
        <x:v>Органайзер средний</x:v>
      </x:c>
      <x:c r="B9" s="13" t="n">
        <x:v>20</x:v>
      </x:c>
      <x:c r="C9" s="11" t="n">
        <x:v>350</x:v>
      </x:c>
      <x:c r="D9" s="11" t="n">
        <x:v>900</x:v>
      </x:c>
      <x:c r="E9" s="13" t="n">
        <x:v>1</x:v>
      </x:c>
      <x:c r="F9" s="14" t="n">
        <x:f>B9*C9</x:f>
        <x:v>7000</x:v>
      </x:c>
      <x:c r="G9" s="3" t="str">
        <x:v>Отдельный размер = отдельный SKU</x:v>
      </x:c>
    </x:row>
    <x:row r="10" ht="58" customHeight="1">
      <x:c r="A10" s="10" t="str">
        <x:v>Разделитель</x:v>
      </x:c>
      <x:c r="B10" s="13" t="n">
        <x:v>10</x:v>
      </x:c>
      <x:c r="C10" s="11" t="n">
        <x:v>100</x:v>
      </x:c>
      <x:c r="D10" s="11" t="n">
        <x:v>250</x:v>
      </x:c>
      <x:c r="E10" s="13" t="n">
        <x:v>0</x:v>
      </x:c>
      <x:c r="F10" s="14" t="n">
        <x:f>B10*C10</x:f>
        <x:v>1000</x:v>
      </x:c>
      <x:c r="G10" s="3" t="str">
        <x:v>Добор; отдельно в корзине не учтён</x:v>
      </x:c>
    </x:row>
    <x:row r="11" ht="58" customHeight="1">
      <x:c r="A11" s="10" t="str">
        <x:v>Набор ярлыков</x:v>
      </x:c>
      <x:c r="B11" s="13" t="n">
        <x:v>10</x:v>
      </x:c>
      <x:c r="C11" s="11" t="n">
        <x:v>60</x:v>
      </x:c>
      <x:c r="D11" s="11" t="n">
        <x:v>150</x:v>
      </x:c>
      <x:c r="E11" s="13" t="n">
        <x:v>0</x:v>
      </x:c>
      <x:c r="F11" s="14" t="n">
        <x:f>B11*C11</x:f>
        <x:v>600</x:v>
      </x:c>
      <x:c r="G11" s="3" t="str">
        <x:v>Добор; проверить крепление</x:v>
      </x:c>
    </x:row>
    <x:row r="12" ht="58" customHeight="1">
      <x:c r="A12" s="10" t="str">
        <x:v>Не используется</x:v>
      </x:c>
      <x:c r="B12" s="13" t="n">
        <x:v>0</x:v>
      </x:c>
      <x:c r="C12" s="11" t="n">
        <x:v>0</x:v>
      </x:c>
      <x:c r="D12" s="11" t="n">
        <x:v>0</x:v>
      </x:c>
      <x:c r="E12" s="13" t="n">
        <x:v>0</x:v>
      </x:c>
      <x:c r="F12" s="14" t="n">
        <x:f>B12*C12</x:f>
        <x:v>0</x:v>
      </x:c>
      <x:c r="G12" s="3" t="str">
        <x:v>Для нового SKU заполните всю строку</x:v>
      </x:c>
    </x:row>
    <x:row r="13" ht="24" customHeight="1">
      <x:c r="A13" s="3"/>
      <x:c r="B13" s="3"/>
      <x:c r="C13" s="3"/>
      <x:c r="D13" s="3"/>
      <x:c r="E13" s="3"/>
      <x:c r="F13" s="3"/>
      <x:c r="G13" s="3"/>
    </x:row>
    <x:row r="14" ht="26" customHeight="1">
      <x:c r="A14" s="3" t="str">
        <x:v>Партия основной корзины: 13 000 ₽. Остальное — необязательное расширение. Количество в корзине задаёт состав одного заказа; ноль исключает позицию из него. Резервирование общих компонентов между разными заказами выполняется в реальном учёте, файл этого не автоматизирует.</x:v>
      </x:c>
      <x:c r="B14" s="3"/>
      <x:c r="C14" s="3"/>
      <x:c r="D14" s="3"/>
      <x:c r="E14" s="3"/>
      <x:c r="F14" s="3"/>
      <x:c r="G14" s="3"/>
    </x:row>
    <x:row r="15" ht="26" customHeight="1">
      <x:c r="A15" s="3"/>
      <x:c r="B15" s="3"/>
      <x:c r="C15" s="3"/>
      <x:c r="D15" s="3"/>
      <x:c r="E15" s="3"/>
      <x:c r="F15" s="3"/>
      <x:c r="G15" s="3"/>
    </x:row>
    <x:row r="16" ht="24" customHeight="1">
      <x:c r="A16" s="3"/>
      <x:c r="B16" s="3"/>
      <x:c r="C16" s="3"/>
      <x:c r="D16" s="3"/>
      <x:c r="E16" s="3"/>
      <x:c r="F16" s="3"/>
      <x:c r="G16" s="3"/>
    </x:row>
    <x:row r="17" ht="24" customHeight="1">
      <x:c r="A17" s="17" t="str">
        <x:v>Направление</x:v>
      </x:c>
      <x:c r="B17" s="17" t="str">
        <x:v>Что сравнить на образце и в предложении</x:v>
      </x:c>
      <x:c r="C17" s="17"/>
      <x:c r="D17" s="17"/>
      <x:c r="E17" s="17"/>
      <x:c r="F17" s="17"/>
      <x:c r="G17" s="17" t="str">
        <x:v>Решение в учебном сценарии</x:v>
      </x:c>
    </x:row>
    <x:row r="18" ht="66" customHeight="1">
      <x:c r="A18" s="3" t="str">
        <x:v>Хранение</x:v>
      </x:c>
      <x:c r="B18" s="3" t="str">
        <x:v>Размер/цвет × MOQ; замерить изделие и упаковку. Документы по точному назначению.</x:v>
      </x:c>
      <x:c r="C18" s="3"/>
      <x:c r="D18" s="3"/>
      <x:c r="E18" s="3"/>
      <x:c r="F18" s="3"/>
      <x:c r="G18" s="3" t="str">
        <x:v>Ядро теста: два размера</x:v>
      </x:c>
    </x:row>
    <x:row r="19" ht="66" customHeight="1">
      <x:c r="A19" s="3" t="str">
        <x:v>Кухня</x:v>
      </x:c>
      <x:c r="B19" s="3" t="str">
        <x:v>Материал и контакт с пищей; бой/температура; MOQ по модели.</x:v>
      </x:c>
      <x:c r="C19" s="3"/>
      <x:c r="D19" s="3"/>
      <x:c r="E19" s="3"/>
      <x:c r="F19" s="3"/>
      <x:c r="G19" s="3" t="str">
        <x:v>Отложить до проверки требований</x:v>
      </x:c>
    </x:row>
    <x:row r="20" ht="66" customHeight="1">
      <x:c r="A20" s="3" t="str">
        <x:v>Текстиль</x:v>
      </x:c>
      <x:c r="B20" s="3" t="str">
        <x:v>Состав, размер, цвет, объём; применимость ТР и маркировки по коду.</x:v>
      </x:c>
      <x:c r="C20" s="3"/>
      <x:c r="D20" s="3"/>
      <x:c r="E20" s="3"/>
      <x:c r="F20" s="3"/>
      <x:c r="G20" s="3" t="str">
        <x:v>Альтернатива: один материал</x:v>
      </x:c>
    </x:row>
    <x:row r="21" ht="66" customHeight="1">
      <x:c r="A21" s="3" t="str">
        <x:v>Декор</x:v>
      </x:c>
      <x:c r="B21" s="3" t="str">
        <x:v>Хрупкость, стиль, сезон; отдельно электрические товары.</x:v>
      </x:c>
      <x:c r="C21" s="3"/>
      <x:c r="D21" s="3"/>
      <x:c r="E21" s="3"/>
      <x:c r="F21" s="3"/>
      <x:c r="G21" s="3" t="str">
        <x:v>Только после теста упаковки</x:v>
      </x:c>
    </x:row>
    <x:row r="22" ht="24" customHeight="1">
      <x:c r="A22" s="3"/>
      <x:c r="B22" s="3"/>
      <x:c r="C22" s="3"/>
      <x:c r="D22" s="3"/>
      <x:c r="E22" s="3"/>
      <x:c r="F22" s="3"/>
      <x:c r="G22" s="3"/>
    </x:row>
    <x:row r="23" ht="27" customHeight="1">
      <x:c r="A23" s="3" t="str">
        <x:v>До оплаты: зафиксируйте покупателя/задачу, MOQ каждого варианта, срок пополнения, назначение/материал/код и применимые документы, реальные габариты упакованного заказа. Повторные покупки и сезонность — гипотезы, а не прогноз из этого шаблона.</x:v>
      </x:c>
      <x:c r="B23" s="3"/>
      <x:c r="C23" s="3"/>
      <x:c r="D23" s="3"/>
      <x:c r="E23" s="3"/>
      <x:c r="F23" s="3"/>
      <x:c r="G23" s="3"/>
    </x:row>
    <x:row r="24" ht="27" customHeight="1">
      <x:c r="A24" s="3"/>
      <x:c r="B24" s="3"/>
      <x:c r="C24" s="3"/>
      <x:c r="D24" s="3"/>
      <x:c r="E24" s="3"/>
      <x:c r="F24" s="3"/>
      <x:c r="G24" s="3"/>
    </x:row>
    <x:row r="25" ht="24" customHeight="1">
      <x:c r="A25" s="3"/>
      <x:c r="B25" s="3"/>
      <x:c r="C25" s="3"/>
      <x:c r="D25" s="3"/>
      <x:c r="E25" s="3"/>
      <x:c r="F25" s="3"/>
      <x:c r="G25" s="3"/>
    </x:row>
    <x:row r="26" ht="24" customHeight="1">
      <x:c r="A26" s="3"/>
      <x:c r="B26" s="3"/>
      <x:c r="C26" s="3"/>
      <x:c r="D26" s="3"/>
      <x:c r="E26" s="3"/>
      <x:c r="F26" s="3"/>
      <x:c r="G26" s="3"/>
    </x:row>
    <x:row r="27" ht="24" customHeight="1">
      <x:c r="A27" s="3"/>
      <x:c r="B27" s="3"/>
      <x:c r="C27" s="3"/>
      <x:c r="D27" s="3"/>
      <x:c r="E27" s="3"/>
      <x:c r="F27" s="3"/>
      <x:c r="G27" s="3"/>
    </x:row>
    <x:row r="28" ht="24" customHeight="1">
      <x:c r="A28" s="3"/>
      <x:c r="B28" s="3"/>
      <x:c r="C28" s="3"/>
      <x:c r="D28" s="3"/>
      <x:c r="E28" s="3"/>
      <x:c r="F28" s="3"/>
      <x:c r="G28" s="3"/>
    </x:row>
    <x:row r="29" ht="24" customHeight="1">
      <x:c r="A29" s="3"/>
      <x:c r="B29" s="3"/>
      <x:c r="C29" s="3"/>
      <x:c r="D29" s="3"/>
      <x:c r="E29" s="3"/>
      <x:c r="F29" s="3"/>
      <x:c r="G29" s="3"/>
    </x:row>
    <x:row r="30" ht="24" customHeight="1">
      <x:c r="A30" s="3"/>
      <x:c r="B30" s="3"/>
      <x:c r="C30" s="3"/>
      <x:c r="D30" s="3"/>
      <x:c r="E30" s="3"/>
      <x:c r="F30" s="3"/>
      <x:c r="G30" s="3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2"/>
      <x:c r="B41" s="2"/>
      <x:c r="C41" s="2"/>
      <x:c r="D41" s="2"/>
      <x:c r="E41" s="2"/>
      <x:c r="F41" s="2"/>
      <x:c r="G41" s="2"/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2"/>
      <x:c r="B44" s="2"/>
      <x:c r="C44" s="2"/>
      <x:c r="D44" s="2"/>
      <x:c r="E44" s="2"/>
      <x:c r="F44" s="2"/>
      <x:c r="G44" s="2"/>
    </x:row>
    <x:row r="45" ht="24" customHeight="1">
      <x:c r="A45" s="2"/>
      <x:c r="B45" s="2"/>
      <x:c r="C45" s="2"/>
      <x:c r="D45" s="2"/>
      <x:c r="E45" s="2"/>
      <x:c r="F45" s="2"/>
      <x:c r="G45" s="2"/>
    </x:row>
  </x:sheetData>
  <x:mergeCells>
    <x:mergeCell ref="A1:G1"/>
    <x:mergeCell ref="A2:G3"/>
    <x:mergeCell ref="A5:E5"/>
    <x:mergeCell ref="A14:G15"/>
    <x:mergeCell ref="B17:F17"/>
    <x:mergeCell ref="B18:F18"/>
    <x:mergeCell ref="B19:F19"/>
    <x:mergeCell ref="B20:F20"/>
    <x:mergeCell ref="B21:F21"/>
    <x:mergeCell ref="A23:G24"/>
  </x:mergeCells>
  <x:pageMargins left="0.7" right="0.7" top="0.75" bottom="0.75" header="0.3" footer="0.3"/>
</x:worksheet>
</file>